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6-Junio\"/>
    </mc:Choice>
  </mc:AlternateContent>
  <xr:revisionPtr revIDLastSave="0" documentId="13_ncr:1_{0186682F-2EBC-442D-952D-2EE5DE3C07A1}" xr6:coauthVersionLast="47" xr6:coauthVersionMax="47" xr10:uidLastSave="{00000000-0000-0000-0000-000000000000}"/>
  <bookViews>
    <workbookView xWindow="-28920" yWindow="-120" windowWidth="29040" windowHeight="15840" xr2:uid="{59A55120-1DE2-42EB-91B7-679A98534F98}"/>
  </bookViews>
  <sheets>
    <sheet name="Saldo-Evolución Jun-25" sheetId="1" r:id="rId1"/>
  </sheets>
  <definedNames>
    <definedName name="_xlnm._FilterDatabase" localSheetId="0" hidden="1">'Saldo-Evolución Jun-25'!$B$7:$M$9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1" l="1"/>
  <c r="E45" i="1"/>
  <c r="F45" i="1"/>
  <c r="E48" i="1"/>
  <c r="F48" i="1"/>
  <c r="I48" i="1"/>
  <c r="C45" i="1"/>
  <c r="I45" i="1"/>
  <c r="D45" i="1"/>
  <c r="K45" i="1"/>
  <c r="G45" i="1"/>
  <c r="L48" i="1"/>
  <c r="J48" i="1"/>
  <c r="K48" i="1"/>
  <c r="K38" i="1"/>
  <c r="H24" i="1"/>
  <c r="M24" i="1"/>
  <c r="M23" i="1"/>
  <c r="D24" i="1"/>
  <c r="D38" i="1"/>
  <c r="M48" i="1"/>
  <c r="H48" i="1"/>
  <c r="E38" i="1"/>
  <c r="E44" i="1"/>
  <c r="F38" i="1"/>
  <c r="H38" i="1"/>
  <c r="C48" i="1"/>
  <c r="I38" i="1"/>
  <c r="I20" i="1"/>
  <c r="K24" i="1"/>
  <c r="K23" i="1"/>
  <c r="F24" i="1"/>
  <c r="I24" i="1"/>
  <c r="E24" i="1"/>
  <c r="I44" i="1"/>
  <c r="C38" i="1"/>
  <c r="F44" i="1"/>
  <c r="C24" i="1"/>
  <c r="L24" i="1"/>
  <c r="G24" i="1"/>
  <c r="D48" i="1"/>
  <c r="L45" i="1"/>
  <c r="J45" i="1"/>
  <c r="H45" i="1"/>
  <c r="L38" i="1"/>
  <c r="M38" i="1"/>
  <c r="H20" i="1"/>
  <c r="J38" i="1"/>
  <c r="J24" i="1"/>
  <c r="J23" i="1"/>
  <c r="K19" i="1"/>
  <c r="H23" i="1"/>
  <c r="H22" i="1"/>
  <c r="G48" i="1"/>
  <c r="G44" i="1"/>
  <c r="K20" i="1"/>
  <c r="K44" i="1"/>
  <c r="F20" i="1"/>
  <c r="C44" i="1"/>
  <c r="D23" i="1"/>
  <c r="D19" i="1"/>
  <c r="M44" i="1"/>
  <c r="E20" i="1"/>
  <c r="I23" i="1"/>
  <c r="I19" i="1"/>
  <c r="K22" i="1"/>
  <c r="F23" i="1"/>
  <c r="J20" i="1"/>
  <c r="E23" i="1"/>
  <c r="C23" i="1"/>
  <c r="C20" i="1"/>
  <c r="J44" i="1"/>
  <c r="H44" i="1"/>
  <c r="L44" i="1"/>
  <c r="M22" i="1"/>
  <c r="M19" i="1"/>
  <c r="D44" i="1"/>
  <c r="D20" i="1"/>
  <c r="M20" i="1"/>
  <c r="G23" i="1"/>
  <c r="L20" i="1"/>
  <c r="L23" i="1"/>
  <c r="H19" i="1"/>
  <c r="G38" i="1"/>
  <c r="G22" i="1"/>
  <c r="K18" i="1"/>
  <c r="D22" i="1"/>
  <c r="I22" i="1"/>
  <c r="J22" i="1"/>
  <c r="J19" i="1"/>
  <c r="F19" i="1"/>
  <c r="F22" i="1"/>
  <c r="E19" i="1"/>
  <c r="E22" i="1"/>
  <c r="I18" i="1"/>
  <c r="D18" i="1"/>
  <c r="L19" i="1"/>
  <c r="L22" i="1"/>
  <c r="M18" i="1"/>
  <c r="H18" i="1"/>
  <c r="G19" i="1"/>
  <c r="C19" i="1"/>
  <c r="C22" i="1"/>
  <c r="G20" i="1"/>
  <c r="F18" i="1"/>
  <c r="J18" i="1"/>
  <c r="E18" i="1"/>
  <c r="L18" i="1"/>
  <c r="C18" i="1"/>
  <c r="G18" i="1"/>
</calcChain>
</file>

<file path=xl/sharedStrings.xml><?xml version="1.0" encoding="utf-8"?>
<sst xmlns="http://schemas.openxmlformats.org/spreadsheetml/2006/main" count="63" uniqueCount="61">
  <si>
    <t>DIRECCIÓN GENERAL DE CRÉDITO PÚBLICO</t>
  </si>
  <si>
    <t>MINISTERIO DE HACIENDA</t>
  </si>
  <si>
    <t>REPÚBLICA DOMINICANA</t>
  </si>
  <si>
    <t>Saldo Evolución de la Deuda del Sector Público No Financiero</t>
  </si>
  <si>
    <t>(en millones de U.S. dólares)</t>
  </si>
  <si>
    <t>cifras preliminares</t>
  </si>
  <si>
    <t>Deudor/Tipo de Financiamiento</t>
  </si>
  <si>
    <t xml:space="preserve">Saldo </t>
  </si>
  <si>
    <t>Desembolsos / Endeudamiento</t>
  </si>
  <si>
    <t>Capitalización</t>
  </si>
  <si>
    <t>Primas/ Descuentos/ Intereses Corridos</t>
  </si>
  <si>
    <t>Condonación</t>
  </si>
  <si>
    <t xml:space="preserve">Variación </t>
  </si>
  <si>
    <t xml:space="preserve">Principal </t>
  </si>
  <si>
    <t>Intereses</t>
  </si>
  <si>
    <t>Comisiones</t>
  </si>
  <si>
    <t>Total</t>
  </si>
  <si>
    <t xml:space="preserve">Tipo Cambio </t>
  </si>
  <si>
    <t>(a)</t>
  </si>
  <si>
    <t>(b)</t>
  </si>
  <si>
    <t>(c)</t>
  </si>
  <si>
    <t>(d)</t>
  </si>
  <si>
    <t>(e)</t>
  </si>
  <si>
    <t>(f)</t>
  </si>
  <si>
    <r>
      <t xml:space="preserve">(g) </t>
    </r>
    <r>
      <rPr>
        <b/>
        <vertAlign val="superscript"/>
        <sz val="11"/>
        <color theme="0"/>
        <rFont val="Arial"/>
        <family val="2"/>
      </rPr>
      <t>1/</t>
    </r>
  </si>
  <si>
    <t>Deuda Pública Total del SPNF</t>
  </si>
  <si>
    <t>Deuda Externa Total del SPNF</t>
  </si>
  <si>
    <t>Deuda Interna Total del SPNF</t>
  </si>
  <si>
    <t>Obligaciones Gobierno Central</t>
  </si>
  <si>
    <t>Deuda Externa</t>
  </si>
  <si>
    <t>Organismos Multilaterales</t>
  </si>
  <si>
    <t>BCIE</t>
  </si>
  <si>
    <t>BID</t>
  </si>
  <si>
    <t>BIRF</t>
  </si>
  <si>
    <t>BEI</t>
  </si>
  <si>
    <t>CAF</t>
  </si>
  <si>
    <t>FMI</t>
  </si>
  <si>
    <t>Otros….</t>
  </si>
  <si>
    <t>Bilaterales</t>
  </si>
  <si>
    <t>Despues Fecha Corte</t>
  </si>
  <si>
    <t xml:space="preserve">Otros Bilaterales </t>
  </si>
  <si>
    <t>Deuda Interna</t>
  </si>
  <si>
    <t>Obligaciones Resto SPNF</t>
  </si>
  <si>
    <t xml:space="preserve">Deuda Externa </t>
  </si>
  <si>
    <t>Suplidores</t>
  </si>
  <si>
    <t xml:space="preserve">Deuda Interna </t>
  </si>
  <si>
    <t xml:space="preserve">1/ Saldo Deuda: (g) = (a) + (b) + (c) - (d) - (e) + (f) </t>
  </si>
  <si>
    <r>
      <t xml:space="preserve">2/ Las cifras del Gobierno Central mostradas en este reporte son las contempladas en el capítulo 0998 </t>
    </r>
    <r>
      <rPr>
        <i/>
        <sz val="10"/>
        <color indexed="8"/>
        <rFont val="Arial"/>
        <family val="2"/>
      </rPr>
      <t>Administración de Deuda Pública y Activos Financieros</t>
    </r>
    <r>
      <rPr>
        <sz val="10"/>
        <color indexed="8"/>
        <rFont val="Arial"/>
        <family val="2"/>
      </rPr>
      <t>.</t>
    </r>
  </si>
  <si>
    <t xml:space="preserve"> de los cuales Deuda Interguber.</t>
  </si>
  <si>
    <t>de los cuales Recap. BCRD</t>
  </si>
  <si>
    <r>
      <t xml:space="preserve">Bonos </t>
    </r>
    <r>
      <rPr>
        <vertAlign val="superscript"/>
        <sz val="11"/>
        <rFont val="Arial"/>
        <family val="2"/>
      </rPr>
      <t>3/4/</t>
    </r>
  </si>
  <si>
    <r>
      <t xml:space="preserve">Banca Comercial y Otras Instituciones Financieras </t>
    </r>
    <r>
      <rPr>
        <vertAlign val="superscript"/>
        <sz val="11"/>
        <rFont val="Arial"/>
        <family val="2"/>
      </rPr>
      <t>5/</t>
    </r>
  </si>
  <si>
    <t>4/ Contempla pagos de principal e intereses corridos relacionados a la operación de manejo de pasivo citada en la nota 3.</t>
  </si>
  <si>
    <t>5/ Comprende deuda pública contratada con bancos locales.</t>
  </si>
  <si>
    <t xml:space="preserve">Banca Comercial </t>
  </si>
  <si>
    <t>3/ El monto desembolsado corresponde a colocación de bonos emitidos en el mes de febrero, el cual incluye monto por US$2,473.5 millones para operación de manejo de pasivo, de los cuales US$2,382.0 millones corresponden a principal de títulos recomprados, US$71.7 millones a prima pagada y US$19.8 millones a intereses corridos. Dicha operación está amparada en el artículo 10 de la Ley No. 90-24 sobre Emisión y Colocación de Valores de Deuda Pública.</t>
  </si>
  <si>
    <r>
      <t xml:space="preserve">Bonos </t>
    </r>
    <r>
      <rPr>
        <vertAlign val="superscript"/>
        <sz val="11"/>
        <rFont val="Arial"/>
        <family val="2"/>
      </rPr>
      <t>6/</t>
    </r>
  </si>
  <si>
    <r>
      <t>Banca Comercial</t>
    </r>
    <r>
      <rPr>
        <vertAlign val="superscript"/>
        <sz val="11"/>
        <rFont val="Arial"/>
        <family val="2"/>
      </rPr>
      <t xml:space="preserve"> 7/</t>
    </r>
  </si>
  <si>
    <t>7/ Deuda de instituciones públicas contratadas con la banca comercial.</t>
  </si>
  <si>
    <t>6/ Contempla pagos de principal e intereses corridos relacionados a la operación de manejo de pasivo citada en la nota 3.</t>
  </si>
  <si>
    <t>Servicio de Deuda Pública Enero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</si>
</sst>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.0_);_(* \(#,##0.0\);_(* &quot;-&quot;??_);_(@_)"/>
    <numFmt numFmtId="165" formatCode="#,##0.00,,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1"/>
      <color theme="0"/>
      <name val="Arial"/>
      <family val="2"/>
    </font>
    <font>
      <b/>
      <sz val="12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i/>
      <sz val="10.5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2" borderId="0" xfId="2" applyFont="1" applyFill="1"/>
    <xf numFmtId="0" fontId="2" fillId="2" borderId="0" xfId="2" applyFill="1"/>
    <xf numFmtId="164" fontId="2" fillId="2" borderId="0" xfId="1" applyNumberFormat="1" applyFont="1" applyFill="1" applyAlignment="1">
      <alignment horizontal="center"/>
    </xf>
    <xf numFmtId="0" fontId="2" fillId="2" borderId="0" xfId="2" applyFill="1" applyAlignment="1">
      <alignment horizontal="center"/>
    </xf>
    <xf numFmtId="164" fontId="2" fillId="2" borderId="0" xfId="1" applyNumberFormat="1" applyFont="1" applyFill="1"/>
    <xf numFmtId="0" fontId="4" fillId="0" borderId="0" xfId="0" applyFont="1"/>
    <xf numFmtId="0" fontId="5" fillId="0" borderId="0" xfId="0" applyFont="1"/>
    <xf numFmtId="43" fontId="2" fillId="2" borderId="0" xfId="1" applyFont="1" applyFill="1"/>
    <xf numFmtId="0" fontId="6" fillId="0" borderId="0" xfId="0" applyFont="1"/>
    <xf numFmtId="0" fontId="7" fillId="2" borderId="0" xfId="2" applyFont="1" applyFill="1"/>
    <xf numFmtId="43" fontId="2" fillId="2" borderId="0" xfId="2" applyNumberFormat="1" applyFill="1"/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0" fillId="0" borderId="0" xfId="2" applyFont="1"/>
    <xf numFmtId="0" fontId="3" fillId="0" borderId="0" xfId="2" applyFont="1" applyAlignment="1">
      <alignment horizontal="center" vertical="center"/>
    </xf>
    <xf numFmtId="165" fontId="13" fillId="3" borderId="1" xfId="2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wrapText="1"/>
    </xf>
    <xf numFmtId="166" fontId="14" fillId="3" borderId="0" xfId="2" applyNumberFormat="1" applyFont="1" applyFill="1" applyAlignment="1">
      <alignment horizontal="center" vertical="top"/>
    </xf>
    <xf numFmtId="0" fontId="13" fillId="3" borderId="1" xfId="2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Border="1" applyAlignment="1">
      <alignment horizontal="center" vertical="center" wrapText="1"/>
    </xf>
    <xf numFmtId="165" fontId="13" fillId="3" borderId="0" xfId="2" applyNumberFormat="1" applyFont="1" applyFill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3" fillId="0" borderId="0" xfId="2" applyFont="1"/>
    <xf numFmtId="0" fontId="2" fillId="0" borderId="0" xfId="2"/>
    <xf numFmtId="164" fontId="2" fillId="0" borderId="0" xfId="1" applyNumberFormat="1" applyFont="1" applyFill="1" applyBorder="1" applyAlignment="1">
      <alignment horizontal="center"/>
    </xf>
    <xf numFmtId="0" fontId="2" fillId="0" borderId="0" xfId="2" applyAlignment="1">
      <alignment horizontal="center"/>
    </xf>
    <xf numFmtId="164" fontId="2" fillId="0" borderId="0" xfId="1" applyNumberFormat="1" applyFont="1" applyFill="1" applyBorder="1"/>
    <xf numFmtId="0" fontId="9" fillId="4" borderId="4" xfId="2" applyFont="1" applyFill="1" applyBorder="1"/>
    <xf numFmtId="164" fontId="16" fillId="4" borderId="4" xfId="3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4" fontId="18" fillId="4" borderId="4" xfId="3" applyNumberFormat="1" applyFont="1" applyFill="1" applyBorder="1" applyAlignment="1">
      <alignment horizontal="right"/>
    </xf>
    <xf numFmtId="0" fontId="14" fillId="0" borderId="0" xfId="2" applyFont="1"/>
    <xf numFmtId="0" fontId="9" fillId="0" borderId="0" xfId="2" applyFont="1" applyAlignment="1">
      <alignment horizontal="left" indent="1"/>
    </xf>
    <xf numFmtId="164" fontId="9" fillId="0" borderId="0" xfId="1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indent="4"/>
    </xf>
    <xf numFmtId="164" fontId="10" fillId="0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0" fontId="19" fillId="0" borderId="0" xfId="2" applyFont="1" applyAlignment="1">
      <alignment horizontal="left" indent="7"/>
    </xf>
    <xf numFmtId="0" fontId="19" fillId="2" borderId="0" xfId="2" applyFont="1" applyFill="1" applyAlignment="1">
      <alignment horizontal="left" indent="7"/>
    </xf>
    <xf numFmtId="0" fontId="20" fillId="2" borderId="0" xfId="2" applyFont="1" applyFill="1" applyAlignment="1">
      <alignment horizontal="left" indent="7"/>
    </xf>
    <xf numFmtId="164" fontId="10" fillId="0" borderId="0" xfId="3" applyNumberFormat="1" applyFont="1" applyFill="1" applyBorder="1" applyAlignment="1">
      <alignment horizontal="right"/>
    </xf>
    <xf numFmtId="0" fontId="9" fillId="0" borderId="0" xfId="2" applyFont="1" applyAlignment="1">
      <alignment horizontal="left" indent="4"/>
    </xf>
    <xf numFmtId="0" fontId="3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 indent="4"/>
    </xf>
    <xf numFmtId="164" fontId="10" fillId="2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5" fillId="0" borderId="0" xfId="0" applyNumberFormat="1" applyFont="1"/>
    <xf numFmtId="0" fontId="2" fillId="0" borderId="0" xfId="2" applyAlignment="1">
      <alignment horizontal="left" indent="5"/>
    </xf>
    <xf numFmtId="164" fontId="10" fillId="2" borderId="0" xfId="2" applyNumberFormat="1" applyFont="1" applyFill="1"/>
    <xf numFmtId="164" fontId="9" fillId="4" borderId="4" xfId="3" applyNumberFormat="1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0" fontId="10" fillId="0" borderId="0" xfId="2" applyFont="1" applyAlignment="1">
      <alignment horizontal="left" indent="6"/>
    </xf>
    <xf numFmtId="164" fontId="10" fillId="2" borderId="0" xfId="3" applyNumberFormat="1" applyFont="1" applyFill="1" applyBorder="1" applyAlignment="1">
      <alignment horizontal="right"/>
    </xf>
    <xf numFmtId="0" fontId="2" fillId="2" borderId="5" xfId="2" applyFill="1" applyBorder="1"/>
    <xf numFmtId="164" fontId="2" fillId="2" borderId="5" xfId="1" applyNumberFormat="1" applyFont="1" applyFill="1" applyBorder="1" applyAlignment="1">
      <alignment horizontal="center"/>
    </xf>
    <xf numFmtId="164" fontId="2" fillId="2" borderId="5" xfId="1" applyNumberFormat="1" applyFont="1" applyFill="1" applyBorder="1"/>
    <xf numFmtId="164" fontId="5" fillId="0" borderId="0" xfId="1" applyNumberFormat="1" applyFont="1"/>
    <xf numFmtId="164" fontId="4" fillId="0" borderId="0" xfId="1" applyNumberFormat="1" applyFont="1"/>
    <xf numFmtId="0" fontId="8" fillId="2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0" fontId="11" fillId="2" borderId="0" xfId="2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12" fillId="2" borderId="0" xfId="2" applyFont="1" applyFill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43" fontId="13" fillId="3" borderId="1" xfId="3" applyFont="1" applyFill="1" applyBorder="1" applyAlignment="1">
      <alignment horizontal="center" vertical="center" wrapText="1"/>
    </xf>
    <xf numFmtId="43" fontId="13" fillId="3" borderId="0" xfId="3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43" fontId="13" fillId="3" borderId="3" xfId="3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/>
    </xf>
  </cellXfs>
  <cellStyles count="5">
    <cellStyle name="Comma" xfId="1" builtinId="3"/>
    <cellStyle name="Comma 3" xfId="3" xr:uid="{3D00DA59-7907-46B9-A7F7-5E537DA5C167}"/>
    <cellStyle name="Normal" xfId="0" builtinId="0"/>
    <cellStyle name="Normal 2 2" xfId="4" xr:uid="{EA0E7213-9D43-4B6E-A057-4CB62F234D32}"/>
    <cellStyle name="Normal 4" xfId="2" xr:uid="{BFA381EA-F4D4-4F7C-8892-D5B53178F5EB}"/>
  </cellStyles>
  <dxfs count="0"/>
  <tableStyles count="1" defaultTableStyle="TableStyleMedium2" defaultPivotStyle="PivotStyleLight16">
    <tableStyle name="Invisible" pivot="0" table="0" count="0" xr9:uid="{CA9E8CD4-2228-461E-9BC4-144C2C09568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947028</xdr:colOff>
      <xdr:row>0</xdr:row>
      <xdr:rowOff>112059</xdr:rowOff>
    </xdr:from>
    <xdr:to>
      <xdr:col>6</xdr:col>
      <xdr:colOff>509065</xdr:colOff>
      <xdr:row>4</xdr:row>
      <xdr:rowOff>138032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980749D-60A2-4387-A69F-51F1E0FBE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7435234" y="112059"/>
          <a:ext cx="805890" cy="743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55EF-3CB6-4B2B-AFAA-FA8179F5BC29}">
  <dimension ref="A1:M58"/>
  <sheetViews>
    <sheetView showGridLines="0" tabSelected="1" zoomScale="85" zoomScaleNormal="85" workbookViewId="0"/>
  </sheetViews>
  <sheetFormatPr defaultColWidth="9.140625" defaultRowHeight="14.25" x14ac:dyDescent="0.2"/>
  <cols>
    <col min="1" max="1" width="2" style="9" customWidth="1"/>
    <col min="2" max="2" width="40.28515625" style="6" customWidth="1"/>
    <col min="3" max="3" width="17.42578125" style="6" customWidth="1"/>
    <col min="4" max="4" width="19.5703125" style="6" customWidth="1"/>
    <col min="5" max="5" width="18" style="6" customWidth="1"/>
    <col min="6" max="6" width="18.5703125" style="6" customWidth="1"/>
    <col min="7" max="7" width="17.140625" style="6" bestFit="1" customWidth="1"/>
    <col min="8" max="8" width="16.5703125" style="63" bestFit="1" customWidth="1"/>
    <col min="9" max="9" width="17.7109375" style="6" bestFit="1" customWidth="1"/>
    <col min="10" max="10" width="12.85546875" style="6" bestFit="1" customWidth="1"/>
    <col min="11" max="11" width="17.42578125" style="63" bestFit="1" customWidth="1"/>
    <col min="12" max="12" width="18.28515625" style="6" bestFit="1" customWidth="1"/>
    <col min="13" max="13" width="17.5703125" style="6" bestFit="1" customWidth="1"/>
    <col min="14" max="16384" width="9.140625" style="6"/>
  </cols>
  <sheetData>
    <row r="1" spans="1:13" x14ac:dyDescent="0.2">
      <c r="A1" s="1"/>
      <c r="B1" s="2"/>
      <c r="C1" s="2"/>
      <c r="D1" s="2"/>
      <c r="E1" s="2"/>
      <c r="F1" s="2"/>
      <c r="G1" s="2"/>
      <c r="H1" s="3"/>
      <c r="I1" s="4"/>
      <c r="J1" s="2"/>
      <c r="K1" s="5"/>
    </row>
    <row r="2" spans="1:13" x14ac:dyDescent="0.2">
      <c r="A2" s="1"/>
      <c r="B2" s="8"/>
      <c r="C2" s="2"/>
      <c r="D2" s="2"/>
      <c r="E2" s="2"/>
      <c r="F2" s="2"/>
      <c r="G2" s="2"/>
      <c r="H2" s="3"/>
      <c r="I2" s="4"/>
      <c r="J2" s="2"/>
      <c r="K2" s="5"/>
      <c r="L2" s="2"/>
      <c r="M2" s="2"/>
    </row>
    <row r="3" spans="1:13" x14ac:dyDescent="0.2">
      <c r="A3" s="1"/>
      <c r="B3" s="8"/>
      <c r="C3" s="2"/>
      <c r="D3" s="2"/>
      <c r="E3" s="2"/>
      <c r="F3" s="2"/>
      <c r="G3" s="2"/>
      <c r="H3" s="3"/>
      <c r="I3" s="4"/>
      <c r="J3" s="2"/>
      <c r="K3" s="5"/>
      <c r="L3" s="2"/>
      <c r="M3" s="2"/>
    </row>
    <row r="4" spans="1:13" x14ac:dyDescent="0.2">
      <c r="A4" s="1"/>
      <c r="B4" s="8"/>
      <c r="C4" s="2"/>
      <c r="D4" s="2"/>
      <c r="E4" s="2"/>
      <c r="F4" s="2"/>
      <c r="G4" s="2"/>
      <c r="H4" s="3"/>
      <c r="I4" s="4"/>
      <c r="J4" s="2"/>
      <c r="K4" s="5"/>
      <c r="L4" s="2"/>
      <c r="M4" s="2"/>
    </row>
    <row r="5" spans="1:13" ht="18" x14ac:dyDescent="0.25">
      <c r="A5" s="1"/>
      <c r="B5" s="10"/>
      <c r="C5" s="2"/>
      <c r="D5" s="2"/>
      <c r="E5" s="2"/>
      <c r="F5" s="2"/>
      <c r="G5" s="2"/>
      <c r="H5" s="3"/>
      <c r="I5" s="4"/>
      <c r="J5" s="2"/>
      <c r="K5" s="5"/>
      <c r="L5" s="2"/>
      <c r="M5" s="11"/>
    </row>
    <row r="6" spans="1:13" ht="15" x14ac:dyDescent="0.25">
      <c r="A6" s="1"/>
      <c r="B6" s="64" t="s">
        <v>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" x14ac:dyDescent="0.25">
      <c r="A7" s="1"/>
      <c r="B7" s="64" t="s">
        <v>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" x14ac:dyDescent="0.25">
      <c r="A8" s="1"/>
      <c r="B8" s="65" t="s">
        <v>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6.75" customHeight="1" x14ac:dyDescent="0.25">
      <c r="A9" s="1"/>
      <c r="B9" s="12"/>
      <c r="C9" s="13"/>
      <c r="D9" s="13"/>
      <c r="E9" s="13"/>
      <c r="F9" s="14"/>
      <c r="G9" s="13"/>
      <c r="H9" s="13"/>
      <c r="I9" s="13"/>
      <c r="J9" s="13"/>
      <c r="K9" s="13"/>
      <c r="L9" s="13"/>
      <c r="M9" s="13"/>
    </row>
    <row r="10" spans="1:13" ht="15" x14ac:dyDescent="0.25">
      <c r="A10" s="1"/>
      <c r="B10" s="64" t="s">
        <v>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13" ht="15" x14ac:dyDescent="0.25">
      <c r="A11" s="1"/>
      <c r="B11" s="66" t="s">
        <v>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15" x14ac:dyDescent="0.25">
      <c r="A12" s="1"/>
      <c r="B12" s="66" t="s">
        <v>5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6.75" customHeight="1" x14ac:dyDescent="0.2">
      <c r="A13" s="1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24" customHeight="1" x14ac:dyDescent="0.25">
      <c r="A14" s="15"/>
      <c r="B14" s="70" t="s">
        <v>6</v>
      </c>
      <c r="C14" s="16" t="s">
        <v>7</v>
      </c>
      <c r="D14" s="73" t="s">
        <v>8</v>
      </c>
      <c r="E14" s="73" t="s">
        <v>9</v>
      </c>
      <c r="F14" s="73" t="s">
        <v>10</v>
      </c>
      <c r="G14" s="77" t="s">
        <v>60</v>
      </c>
      <c r="H14" s="77"/>
      <c r="I14" s="77"/>
      <c r="J14" s="77"/>
      <c r="K14" s="17" t="s">
        <v>11</v>
      </c>
      <c r="L14" s="16" t="s">
        <v>12</v>
      </c>
      <c r="M14" s="16" t="s">
        <v>7</v>
      </c>
    </row>
    <row r="15" spans="1:13" ht="15" x14ac:dyDescent="0.2">
      <c r="A15" s="15"/>
      <c r="B15" s="71"/>
      <c r="C15" s="18">
        <v>45657</v>
      </c>
      <c r="D15" s="74"/>
      <c r="E15" s="74"/>
      <c r="F15" s="74"/>
      <c r="G15" s="19" t="s">
        <v>13</v>
      </c>
      <c r="H15" s="20" t="s">
        <v>14</v>
      </c>
      <c r="I15" s="19" t="s">
        <v>15</v>
      </c>
      <c r="J15" s="19" t="s">
        <v>16</v>
      </c>
      <c r="K15" s="21" t="s">
        <v>13</v>
      </c>
      <c r="L15" s="22" t="s">
        <v>17</v>
      </c>
      <c r="M15" s="18">
        <v>45838</v>
      </c>
    </row>
    <row r="16" spans="1:13" ht="30" customHeight="1" thickBot="1" x14ac:dyDescent="0.25">
      <c r="A16" s="15"/>
      <c r="B16" s="72"/>
      <c r="C16" s="23" t="s">
        <v>18</v>
      </c>
      <c r="D16" s="23" t="s">
        <v>19</v>
      </c>
      <c r="E16" s="23" t="s">
        <v>20</v>
      </c>
      <c r="F16" s="76"/>
      <c r="G16" s="24" t="s">
        <v>21</v>
      </c>
      <c r="H16" s="25"/>
      <c r="I16" s="24"/>
      <c r="J16" s="24"/>
      <c r="K16" s="25" t="s">
        <v>22</v>
      </c>
      <c r="L16" s="26" t="s">
        <v>23</v>
      </c>
      <c r="M16" s="27" t="s">
        <v>24</v>
      </c>
    </row>
    <row r="17" spans="1:13" ht="11.25" customHeight="1" x14ac:dyDescent="0.2">
      <c r="A17" s="28"/>
      <c r="B17" s="14"/>
      <c r="C17" s="29"/>
      <c r="D17" s="29"/>
      <c r="E17" s="29"/>
      <c r="F17" s="29"/>
      <c r="G17" s="29"/>
      <c r="H17" s="30"/>
      <c r="I17" s="31"/>
      <c r="J17" s="29"/>
      <c r="K17" s="32"/>
      <c r="L17" s="29"/>
      <c r="M17" s="29"/>
    </row>
    <row r="18" spans="1:13" ht="16.5" thickBot="1" x14ac:dyDescent="0.3">
      <c r="A18" s="28"/>
      <c r="B18" s="33" t="s">
        <v>25</v>
      </c>
      <c r="C18" s="34">
        <f>C19+C20</f>
        <v>57587.182021627363</v>
      </c>
      <c r="D18" s="34">
        <f t="shared" ref="D18:M18" si="0">D19+D20</f>
        <v>5982.9791192500397</v>
      </c>
      <c r="E18" s="34">
        <f t="shared" si="0"/>
        <v>5.7973742599999998</v>
      </c>
      <c r="F18" s="34">
        <f t="shared" si="0"/>
        <v>0</v>
      </c>
      <c r="G18" s="34">
        <f t="shared" si="0"/>
        <v>3305.0224572425059</v>
      </c>
      <c r="H18" s="34">
        <f t="shared" si="0"/>
        <v>2187.5238435488327</v>
      </c>
      <c r="I18" s="34">
        <f t="shared" si="0"/>
        <v>16.740136253999999</v>
      </c>
      <c r="J18" s="34">
        <f t="shared" si="0"/>
        <v>5509.286437045339</v>
      </c>
      <c r="K18" s="34">
        <f t="shared" si="0"/>
        <v>0</v>
      </c>
      <c r="L18" s="34">
        <f t="shared" si="0"/>
        <v>683.34037761076524</v>
      </c>
      <c r="M18" s="34">
        <f t="shared" si="0"/>
        <v>60954.276435505679</v>
      </c>
    </row>
    <row r="19" spans="1:13" ht="17.25" thickTop="1" thickBot="1" x14ac:dyDescent="0.3">
      <c r="A19" s="28"/>
      <c r="B19" s="33" t="s">
        <v>26</v>
      </c>
      <c r="C19" s="34">
        <f>C23+C46</f>
        <v>40739.978784726001</v>
      </c>
      <c r="D19" s="34">
        <f t="shared" ref="D19:M19" si="1">D23+D46</f>
        <v>5955.9845586539996</v>
      </c>
      <c r="E19" s="34">
        <f t="shared" si="1"/>
        <v>5.7973742599999998</v>
      </c>
      <c r="F19" s="34">
        <f t="shared" si="1"/>
        <v>0</v>
      </c>
      <c r="G19" s="34">
        <f t="shared" si="1"/>
        <v>2674.6346388510001</v>
      </c>
      <c r="H19" s="34">
        <f t="shared" si="1"/>
        <v>1312.784730801</v>
      </c>
      <c r="I19" s="34">
        <f t="shared" si="1"/>
        <v>16.002759558000001</v>
      </c>
      <c r="J19" s="34">
        <f t="shared" si="1"/>
        <v>4003.4221292100001</v>
      </c>
      <c r="K19" s="34">
        <f t="shared" si="1"/>
        <v>0</v>
      </c>
      <c r="L19" s="34">
        <f t="shared" si="1"/>
        <v>281.63765891699978</v>
      </c>
      <c r="M19" s="34">
        <f t="shared" si="1"/>
        <v>44308.763737706009</v>
      </c>
    </row>
    <row r="20" spans="1:13" ht="17.25" thickTop="1" thickBot="1" x14ac:dyDescent="0.3">
      <c r="A20" s="28"/>
      <c r="B20" s="33" t="s">
        <v>27</v>
      </c>
      <c r="C20" s="34">
        <f>C38+C48</f>
        <v>16847.203236901358</v>
      </c>
      <c r="D20" s="34">
        <f t="shared" ref="D20:M20" si="2">D38+D48</f>
        <v>26.9945605960399</v>
      </c>
      <c r="E20" s="34">
        <f t="shared" si="2"/>
        <v>0</v>
      </c>
      <c r="F20" s="34">
        <f t="shared" si="2"/>
        <v>0</v>
      </c>
      <c r="G20" s="34">
        <f t="shared" si="2"/>
        <v>630.38781839150602</v>
      </c>
      <c r="H20" s="34">
        <f t="shared" si="2"/>
        <v>874.73911274783256</v>
      </c>
      <c r="I20" s="34">
        <f t="shared" si="2"/>
        <v>0.737376696</v>
      </c>
      <c r="J20" s="34">
        <f t="shared" si="2"/>
        <v>1505.8643078353384</v>
      </c>
      <c r="K20" s="34">
        <f t="shared" si="2"/>
        <v>0</v>
      </c>
      <c r="L20" s="34">
        <f t="shared" si="2"/>
        <v>401.70271869376541</v>
      </c>
      <c r="M20" s="34">
        <f t="shared" si="2"/>
        <v>16645.51269779967</v>
      </c>
    </row>
    <row r="21" spans="1:13" ht="15" thickTop="1" x14ac:dyDescent="0.2">
      <c r="A21" s="28"/>
      <c r="B21" s="1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thickBot="1" x14ac:dyDescent="0.3">
      <c r="A22" s="28"/>
      <c r="B22" s="33" t="s">
        <v>28</v>
      </c>
      <c r="C22" s="36">
        <f>C23+C38</f>
        <v>57467.399540346996</v>
      </c>
      <c r="D22" s="36">
        <f t="shared" ref="D22:M22" si="3">D23+D38</f>
        <v>5955.9845586539996</v>
      </c>
      <c r="E22" s="36">
        <f t="shared" si="3"/>
        <v>5.7973742599999998</v>
      </c>
      <c r="F22" s="36">
        <f t="shared" si="3"/>
        <v>0</v>
      </c>
      <c r="G22" s="36">
        <f t="shared" si="3"/>
        <v>3249.9546388510003</v>
      </c>
      <c r="H22" s="36">
        <f t="shared" si="3"/>
        <v>2183.3095436640006</v>
      </c>
      <c r="I22" s="36">
        <f t="shared" si="3"/>
        <v>16.740136253999999</v>
      </c>
      <c r="J22" s="36">
        <f t="shared" si="3"/>
        <v>5450.0043187690007</v>
      </c>
      <c r="K22" s="36">
        <f t="shared" si="3"/>
        <v>0</v>
      </c>
      <c r="L22" s="36">
        <f t="shared" si="3"/>
        <v>681.74836574199969</v>
      </c>
      <c r="M22" s="36">
        <f t="shared" si="3"/>
        <v>60860.97520015201</v>
      </c>
    </row>
    <row r="23" spans="1:13" ht="15.75" thickTop="1" x14ac:dyDescent="0.25">
      <c r="A23" s="37"/>
      <c r="B23" s="38" t="s">
        <v>29</v>
      </c>
      <c r="C23" s="39">
        <f>C24+C32+C35+C36</f>
        <v>40734.027780361001</v>
      </c>
      <c r="D23" s="39">
        <f t="shared" ref="D23:M23" si="4">D24+D32+D35+D36</f>
        <v>5955.9845586539996</v>
      </c>
      <c r="E23" s="39">
        <f t="shared" si="4"/>
        <v>5.7973742599999998</v>
      </c>
      <c r="F23" s="39">
        <f t="shared" si="4"/>
        <v>0</v>
      </c>
      <c r="G23" s="39">
        <f t="shared" si="4"/>
        <v>2674.6346388510001</v>
      </c>
      <c r="H23" s="39">
        <f t="shared" si="4"/>
        <v>1312.784730801</v>
      </c>
      <c r="I23" s="39">
        <f t="shared" si="4"/>
        <v>16.002759558000001</v>
      </c>
      <c r="J23" s="39">
        <f t="shared" si="4"/>
        <v>4003.4221292100001</v>
      </c>
      <c r="K23" s="39">
        <f t="shared" si="4"/>
        <v>0</v>
      </c>
      <c r="L23" s="39">
        <f t="shared" si="4"/>
        <v>281.61324080599979</v>
      </c>
      <c r="M23" s="39">
        <f t="shared" si="4"/>
        <v>44302.788315230006</v>
      </c>
    </row>
    <row r="24" spans="1:13" x14ac:dyDescent="0.2">
      <c r="A24" s="1"/>
      <c r="B24" s="40" t="s">
        <v>30</v>
      </c>
      <c r="C24" s="41">
        <f>SUM(C25:C31)</f>
        <v>7625.7036283359985</v>
      </c>
      <c r="D24" s="41">
        <f t="shared" ref="D24:M24" si="5">SUM(D25:D31)</f>
        <v>804.56137603000002</v>
      </c>
      <c r="E24" s="41">
        <f t="shared" si="5"/>
        <v>1.6625000000000001</v>
      </c>
      <c r="F24" s="41">
        <f t="shared" si="5"/>
        <v>0</v>
      </c>
      <c r="G24" s="41">
        <f t="shared" si="5"/>
        <v>427.23123680000015</v>
      </c>
      <c r="H24" s="41">
        <f t="shared" si="5"/>
        <v>227.108790943</v>
      </c>
      <c r="I24" s="41">
        <f t="shared" si="5"/>
        <v>9.2669259699999991</v>
      </c>
      <c r="J24" s="41">
        <f t="shared" si="5"/>
        <v>663.60695371300005</v>
      </c>
      <c r="K24" s="41">
        <f t="shared" si="5"/>
        <v>0</v>
      </c>
      <c r="L24" s="41">
        <f t="shared" si="5"/>
        <v>4.5427502650000058</v>
      </c>
      <c r="M24" s="41">
        <f t="shared" si="5"/>
        <v>8009.2390178309979</v>
      </c>
    </row>
    <row r="25" spans="1:13" x14ac:dyDescent="0.2">
      <c r="A25" s="1"/>
      <c r="B25" s="43" t="s">
        <v>31</v>
      </c>
      <c r="C25" s="41">
        <v>724.29843604999996</v>
      </c>
      <c r="D25" s="41">
        <v>45.3</v>
      </c>
      <c r="E25" s="41">
        <v>0</v>
      </c>
      <c r="F25" s="41">
        <v>0</v>
      </c>
      <c r="G25" s="41">
        <v>21.147605060000004</v>
      </c>
      <c r="H25" s="41">
        <v>26.646255230000001</v>
      </c>
      <c r="I25" s="41">
        <v>0.46747644000000005</v>
      </c>
      <c r="J25" s="41">
        <v>48.261336730000004</v>
      </c>
      <c r="K25" s="41">
        <v>0</v>
      </c>
      <c r="L25" s="41">
        <v>3.1664967536926269E-14</v>
      </c>
      <c r="M25" s="41">
        <v>748.45083098999999</v>
      </c>
    </row>
    <row r="26" spans="1:13" x14ac:dyDescent="0.2">
      <c r="A26" s="1"/>
      <c r="B26" s="44" t="s">
        <v>32</v>
      </c>
      <c r="C26" s="41">
        <v>4208.3279953599995</v>
      </c>
      <c r="D26" s="41">
        <v>322.08278073000002</v>
      </c>
      <c r="E26" s="41">
        <v>0</v>
      </c>
      <c r="F26" s="41">
        <v>0</v>
      </c>
      <c r="G26" s="41">
        <v>221.45295193000007</v>
      </c>
      <c r="H26" s="41">
        <v>122.43565549000002</v>
      </c>
      <c r="I26" s="41">
        <v>5.741968159999999</v>
      </c>
      <c r="J26" s="41">
        <v>349.63057558000008</v>
      </c>
      <c r="K26" s="41">
        <v>0</v>
      </c>
      <c r="L26" s="41">
        <v>5.839872999973566E-3</v>
      </c>
      <c r="M26" s="41">
        <v>4308.9636640329982</v>
      </c>
    </row>
    <row r="27" spans="1:13" x14ac:dyDescent="0.2">
      <c r="A27" s="1"/>
      <c r="B27" s="43" t="s">
        <v>33</v>
      </c>
      <c r="C27" s="41">
        <v>1929.51037944</v>
      </c>
      <c r="D27" s="41">
        <v>430.15359530000001</v>
      </c>
      <c r="E27" s="41">
        <v>1.6625000000000001</v>
      </c>
      <c r="F27" s="41">
        <v>0</v>
      </c>
      <c r="G27" s="41">
        <v>7.1365513399999987</v>
      </c>
      <c r="H27" s="41">
        <v>56.712393529999993</v>
      </c>
      <c r="I27" s="41">
        <v>1.8619541899999998</v>
      </c>
      <c r="J27" s="41">
        <v>65.710899059999988</v>
      </c>
      <c r="K27" s="41">
        <v>0</v>
      </c>
      <c r="L27" s="41">
        <v>3.026798367500305E-15</v>
      </c>
      <c r="M27" s="41">
        <v>2354.1899233999998</v>
      </c>
    </row>
    <row r="28" spans="1:13" x14ac:dyDescent="0.2">
      <c r="A28" s="1"/>
      <c r="B28" s="43" t="s">
        <v>34</v>
      </c>
      <c r="C28" s="41">
        <v>23.795451199999999</v>
      </c>
      <c r="D28" s="41">
        <v>5.9249999999999998</v>
      </c>
      <c r="E28" s="41">
        <v>0</v>
      </c>
      <c r="F28" s="41">
        <v>0</v>
      </c>
      <c r="G28" s="41">
        <v>1.6818186499999999</v>
      </c>
      <c r="H28" s="41">
        <v>0.42757511999999998</v>
      </c>
      <c r="I28" s="41">
        <v>0</v>
      </c>
      <c r="J28" s="41">
        <v>2.1093937699999996</v>
      </c>
      <c r="K28" s="41">
        <v>0</v>
      </c>
      <c r="L28" s="41">
        <v>-9.3132257461547847E-16</v>
      </c>
      <c r="M28" s="41">
        <v>28.038632549999999</v>
      </c>
    </row>
    <row r="29" spans="1:13" x14ac:dyDescent="0.2">
      <c r="A29" s="1"/>
      <c r="B29" s="43" t="s">
        <v>35</v>
      </c>
      <c r="C29" s="41">
        <v>442.63929602999997</v>
      </c>
      <c r="D29" s="41">
        <v>0</v>
      </c>
      <c r="E29" s="41">
        <v>0</v>
      </c>
      <c r="F29" s="41">
        <v>0</v>
      </c>
      <c r="G29" s="41">
        <v>8.8204418699999998</v>
      </c>
      <c r="H29" s="41">
        <v>16.331598039999999</v>
      </c>
      <c r="I29" s="41">
        <v>1.9577939999999999E-2</v>
      </c>
      <c r="J29" s="41">
        <v>25.171617850000001</v>
      </c>
      <c r="K29" s="41">
        <v>0</v>
      </c>
      <c r="L29" s="41">
        <v>0</v>
      </c>
      <c r="M29" s="41">
        <v>433.81885416</v>
      </c>
    </row>
    <row r="30" spans="1:13" x14ac:dyDescent="0.2">
      <c r="A30" s="1"/>
      <c r="B30" s="45" t="s">
        <v>36</v>
      </c>
      <c r="C30" s="41">
        <v>155.64846790300001</v>
      </c>
      <c r="D30" s="41">
        <v>0</v>
      </c>
      <c r="E30" s="41">
        <v>0</v>
      </c>
      <c r="F30" s="41">
        <v>0</v>
      </c>
      <c r="G30" s="41">
        <v>158.765133343</v>
      </c>
      <c r="H30" s="41">
        <v>2.2500016309999999</v>
      </c>
      <c r="I30" s="41">
        <v>0</v>
      </c>
      <c r="J30" s="41">
        <v>161.01513497400001</v>
      </c>
      <c r="K30" s="41">
        <v>0</v>
      </c>
      <c r="L30" s="41">
        <v>3.1166654399999976</v>
      </c>
      <c r="M30" s="41">
        <v>0</v>
      </c>
    </row>
    <row r="31" spans="1:13" x14ac:dyDescent="0.2">
      <c r="A31" s="1"/>
      <c r="B31" s="44" t="s">
        <v>37</v>
      </c>
      <c r="C31" s="41">
        <v>141.48360235299998</v>
      </c>
      <c r="D31" s="41">
        <v>1.1000000000000001</v>
      </c>
      <c r="E31" s="41">
        <v>0</v>
      </c>
      <c r="F31" s="41">
        <v>0</v>
      </c>
      <c r="G31" s="41">
        <v>8.2267346070000009</v>
      </c>
      <c r="H31" s="41">
        <v>2.3053119020000001</v>
      </c>
      <c r="I31" s="41">
        <v>1.1759492400000002</v>
      </c>
      <c r="J31" s="41">
        <v>11.707995749</v>
      </c>
      <c r="K31" s="41">
        <v>0</v>
      </c>
      <c r="L31" s="41">
        <v>1.4202449520000007</v>
      </c>
      <c r="M31" s="41">
        <v>135.777112698</v>
      </c>
    </row>
    <row r="32" spans="1:13" x14ac:dyDescent="0.2">
      <c r="A32" s="1"/>
      <c r="B32" s="40" t="s">
        <v>38</v>
      </c>
      <c r="C32" s="41">
        <v>2118.5594876139999</v>
      </c>
      <c r="D32" s="41">
        <v>99.192938529999992</v>
      </c>
      <c r="E32" s="41">
        <v>0</v>
      </c>
      <c r="F32" s="41">
        <v>0</v>
      </c>
      <c r="G32" s="41">
        <v>68.195467470999972</v>
      </c>
      <c r="H32" s="41">
        <v>37.419202867999999</v>
      </c>
      <c r="I32" s="41">
        <v>4.6763361309999993</v>
      </c>
      <c r="J32" s="41">
        <v>110.29100646999997</v>
      </c>
      <c r="K32" s="41">
        <v>0</v>
      </c>
      <c r="L32" s="41">
        <v>71.893182687000007</v>
      </c>
      <c r="M32" s="41">
        <v>2221.4501413600001</v>
      </c>
    </row>
    <row r="33" spans="1:13" x14ac:dyDescent="0.2">
      <c r="A33" s="1"/>
      <c r="B33" s="43" t="s">
        <v>39</v>
      </c>
      <c r="C33" s="41">
        <v>1850.552994632</v>
      </c>
      <c r="D33" s="41">
        <v>10.217308817999999</v>
      </c>
      <c r="E33" s="41">
        <v>0</v>
      </c>
      <c r="F33" s="41">
        <v>0</v>
      </c>
      <c r="G33" s="41">
        <v>59.929550640999977</v>
      </c>
      <c r="H33" s="41">
        <v>36.732586597999997</v>
      </c>
      <c r="I33" s="41">
        <v>0.256438359</v>
      </c>
      <c r="J33" s="41">
        <v>96.918575597999975</v>
      </c>
      <c r="K33" s="41">
        <v>0</v>
      </c>
      <c r="L33" s="41">
        <v>63.292874864999995</v>
      </c>
      <c r="M33" s="41">
        <v>1864.1336276740001</v>
      </c>
    </row>
    <row r="34" spans="1:13" x14ac:dyDescent="0.2">
      <c r="A34" s="28"/>
      <c r="B34" s="43" t="s">
        <v>40</v>
      </c>
      <c r="C34" s="41">
        <v>268.00649298199988</v>
      </c>
      <c r="D34" s="41">
        <v>88.975629712</v>
      </c>
      <c r="E34" s="41">
        <v>0</v>
      </c>
      <c r="F34" s="41">
        <v>0</v>
      </c>
      <c r="G34" s="41">
        <v>8.2659168300000001</v>
      </c>
      <c r="H34" s="41">
        <v>0.68661627000000003</v>
      </c>
      <c r="I34" s="41">
        <v>4.4198977719999997</v>
      </c>
      <c r="J34" s="41">
        <v>13.372430871999999</v>
      </c>
      <c r="K34" s="41">
        <v>0</v>
      </c>
      <c r="L34" s="41">
        <v>8.6003078220000084</v>
      </c>
      <c r="M34" s="41">
        <v>357.31651368599989</v>
      </c>
    </row>
    <row r="35" spans="1:13" x14ac:dyDescent="0.2">
      <c r="A35" s="1"/>
      <c r="B35" s="40" t="s">
        <v>54</v>
      </c>
      <c r="C35" s="41">
        <v>0</v>
      </c>
      <c r="D35" s="41">
        <v>44.396318354000002</v>
      </c>
      <c r="E35" s="41">
        <v>0</v>
      </c>
      <c r="F35" s="41">
        <v>0</v>
      </c>
      <c r="G35" s="41">
        <v>0</v>
      </c>
      <c r="H35" s="41">
        <v>0</v>
      </c>
      <c r="I35" s="41">
        <v>0.62061014699999995</v>
      </c>
      <c r="J35" s="41">
        <v>0.62061014699999995</v>
      </c>
      <c r="K35" s="41">
        <v>0</v>
      </c>
      <c r="L35" s="41">
        <v>3.5064740279999973</v>
      </c>
      <c r="M35" s="41">
        <v>47.902792382000001</v>
      </c>
    </row>
    <row r="36" spans="1:13" ht="16.5" x14ac:dyDescent="0.2">
      <c r="A36" s="1"/>
      <c r="B36" s="40" t="s">
        <v>50</v>
      </c>
      <c r="C36" s="41">
        <v>30989.764664411003</v>
      </c>
      <c r="D36" s="41">
        <v>5007.8339257399994</v>
      </c>
      <c r="E36" s="41">
        <v>4.1348742600000001</v>
      </c>
      <c r="F36" s="41">
        <v>0</v>
      </c>
      <c r="G36" s="41">
        <v>2179.2079345799998</v>
      </c>
      <c r="H36" s="41">
        <v>1048.25673699</v>
      </c>
      <c r="I36" s="41">
        <v>1.4388873100000001</v>
      </c>
      <c r="J36" s="41">
        <v>3228.9035588800002</v>
      </c>
      <c r="K36" s="41">
        <v>0</v>
      </c>
      <c r="L36" s="41">
        <v>201.67083382599981</v>
      </c>
      <c r="M36" s="41">
        <v>34024.196363657007</v>
      </c>
    </row>
    <row r="37" spans="1:13" x14ac:dyDescent="0.2">
      <c r="A37" s="1"/>
      <c r="B37" s="4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37"/>
      <c r="B38" s="47" t="s">
        <v>41</v>
      </c>
      <c r="C38" s="39">
        <f>C39+C41</f>
        <v>16733.371759985996</v>
      </c>
      <c r="D38" s="39">
        <f t="shared" ref="D38:M38" si="6">D39+D41</f>
        <v>0</v>
      </c>
      <c r="E38" s="39">
        <f t="shared" si="6"/>
        <v>0</v>
      </c>
      <c r="F38" s="39">
        <f t="shared" si="6"/>
        <v>0</v>
      </c>
      <c r="G38" s="39">
        <f t="shared" si="6"/>
        <v>575.32000000000005</v>
      </c>
      <c r="H38" s="39">
        <f t="shared" si="6"/>
        <v>870.52481286300031</v>
      </c>
      <c r="I38" s="39">
        <f t="shared" si="6"/>
        <v>0.737376696</v>
      </c>
      <c r="J38" s="39">
        <f t="shared" si="6"/>
        <v>1446.5821895590002</v>
      </c>
      <c r="K38" s="39">
        <f t="shared" si="6"/>
        <v>0</v>
      </c>
      <c r="L38" s="39">
        <f t="shared" si="6"/>
        <v>400.1351249359999</v>
      </c>
      <c r="M38" s="39">
        <f t="shared" si="6"/>
        <v>16558.186884922008</v>
      </c>
    </row>
    <row r="39" spans="1:13" s="51" customFormat="1" ht="30.75" x14ac:dyDescent="0.25">
      <c r="A39" s="48"/>
      <c r="B39" s="49" t="s">
        <v>51</v>
      </c>
      <c r="C39" s="50">
        <v>20.399999960000002</v>
      </c>
      <c r="D39" s="50">
        <v>0</v>
      </c>
      <c r="E39" s="50">
        <v>0</v>
      </c>
      <c r="F39" s="50">
        <v>0</v>
      </c>
      <c r="G39" s="50">
        <v>10.199999999999999</v>
      </c>
      <c r="H39" s="50">
        <v>0.44983888</v>
      </c>
      <c r="I39" s="50">
        <v>0</v>
      </c>
      <c r="J39" s="50">
        <v>10.649838879999999</v>
      </c>
      <c r="K39" s="50">
        <v>0</v>
      </c>
      <c r="L39" s="50">
        <v>0</v>
      </c>
      <c r="M39" s="50">
        <v>10.199999960000001</v>
      </c>
    </row>
    <row r="40" spans="1:13" s="51" customFormat="1" x14ac:dyDescent="0.2">
      <c r="A40" s="48"/>
      <c r="B40" s="53" t="s">
        <v>48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</row>
    <row r="41" spans="1:13" ht="16.5" x14ac:dyDescent="0.2">
      <c r="A41" s="28"/>
      <c r="B41" s="40" t="s">
        <v>56</v>
      </c>
      <c r="C41" s="50">
        <v>16712.971760025997</v>
      </c>
      <c r="D41" s="50">
        <v>0</v>
      </c>
      <c r="E41" s="50">
        <v>0</v>
      </c>
      <c r="F41" s="50">
        <v>0</v>
      </c>
      <c r="G41" s="50">
        <v>565.12</v>
      </c>
      <c r="H41" s="50">
        <v>870.07497398300029</v>
      </c>
      <c r="I41" s="50">
        <v>0.737376696</v>
      </c>
      <c r="J41" s="50">
        <v>1435.9323506790001</v>
      </c>
      <c r="K41" s="50">
        <v>0</v>
      </c>
      <c r="L41" s="50">
        <v>400.1351249359999</v>
      </c>
      <c r="M41" s="50">
        <v>16547.986884962007</v>
      </c>
    </row>
    <row r="42" spans="1:13" x14ac:dyDescent="0.2">
      <c r="A42" s="28"/>
      <c r="B42" s="53" t="s">
        <v>49</v>
      </c>
      <c r="C42" s="50">
        <v>2173.7014799869999</v>
      </c>
      <c r="D42" s="50">
        <v>0</v>
      </c>
      <c r="E42" s="50">
        <v>0</v>
      </c>
      <c r="F42" s="50">
        <v>0</v>
      </c>
      <c r="G42" s="50">
        <v>0</v>
      </c>
      <c r="H42" s="50">
        <v>112.770660115</v>
      </c>
      <c r="I42" s="50">
        <v>5.6385330000000004E-2</v>
      </c>
      <c r="J42" s="50">
        <v>112.827045445</v>
      </c>
      <c r="K42" s="50">
        <v>0</v>
      </c>
      <c r="L42" s="50">
        <v>59.455601360000074</v>
      </c>
      <c r="M42" s="50">
        <v>2233.1570813470003</v>
      </c>
    </row>
    <row r="43" spans="1:13" x14ac:dyDescent="0.2">
      <c r="A43" s="1"/>
      <c r="B43" s="4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t="15.75" thickBot="1" x14ac:dyDescent="0.3">
      <c r="A44" s="1"/>
      <c r="B44" s="33" t="s">
        <v>42</v>
      </c>
      <c r="C44" s="55">
        <f>C45+C48</f>
        <v>119.78248128036239</v>
      </c>
      <c r="D44" s="55">
        <f t="shared" ref="D44:M44" si="7">D45+D48</f>
        <v>26.9945605960399</v>
      </c>
      <c r="E44" s="55">
        <f t="shared" si="7"/>
        <v>0</v>
      </c>
      <c r="F44" s="55">
        <f t="shared" si="7"/>
        <v>0</v>
      </c>
      <c r="G44" s="55">
        <f t="shared" si="7"/>
        <v>55.067818391505938</v>
      </c>
      <c r="H44" s="55">
        <f t="shared" si="7"/>
        <v>4.2142998848322017</v>
      </c>
      <c r="I44" s="55">
        <f t="shared" si="7"/>
        <v>0</v>
      </c>
      <c r="J44" s="55">
        <f t="shared" si="7"/>
        <v>59.282118276338139</v>
      </c>
      <c r="K44" s="55">
        <f t="shared" si="7"/>
        <v>0</v>
      </c>
      <c r="L44" s="55">
        <f t="shared" si="7"/>
        <v>1.5920118687655209</v>
      </c>
      <c r="M44" s="55">
        <f t="shared" si="7"/>
        <v>93.301235353661895</v>
      </c>
    </row>
    <row r="45" spans="1:13" ht="15.75" thickTop="1" x14ac:dyDescent="0.25">
      <c r="A45" s="37"/>
      <c r="B45" s="47" t="s">
        <v>43</v>
      </c>
      <c r="C45" s="56">
        <f>C46</f>
        <v>5.9510043650000011</v>
      </c>
      <c r="D45" s="56">
        <f t="shared" ref="D45:M45" si="8">D46</f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8"/>
        <v>0</v>
      </c>
      <c r="J45" s="56">
        <f t="shared" si="8"/>
        <v>0</v>
      </c>
      <c r="K45" s="56">
        <f t="shared" si="8"/>
        <v>0</v>
      </c>
      <c r="L45" s="56">
        <f t="shared" si="8"/>
        <v>2.4418110999999992E-2</v>
      </c>
      <c r="M45" s="56">
        <f t="shared" si="8"/>
        <v>5.9754224760000003</v>
      </c>
    </row>
    <row r="46" spans="1:13" x14ac:dyDescent="0.2">
      <c r="A46" s="1"/>
      <c r="B46" s="57" t="s">
        <v>44</v>
      </c>
      <c r="C46" s="42">
        <v>5.9510043650000011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2.4418110999999992E-2</v>
      </c>
      <c r="M46" s="42">
        <v>5.9754224760000003</v>
      </c>
    </row>
    <row r="47" spans="1:13" x14ac:dyDescent="0.2">
      <c r="A47" s="1"/>
      <c r="B47" s="13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ht="15" x14ac:dyDescent="0.25">
      <c r="A48" s="1"/>
      <c r="B48" s="47" t="s">
        <v>45</v>
      </c>
      <c r="C48" s="56">
        <f>C49</f>
        <v>113.83147691536239</v>
      </c>
      <c r="D48" s="56">
        <f t="shared" ref="D48:M48" si="9">D49</f>
        <v>26.9945605960399</v>
      </c>
      <c r="E48" s="56">
        <f t="shared" si="9"/>
        <v>0</v>
      </c>
      <c r="F48" s="56">
        <f t="shared" si="9"/>
        <v>0</v>
      </c>
      <c r="G48" s="56">
        <f t="shared" si="9"/>
        <v>55.067818391505938</v>
      </c>
      <c r="H48" s="56">
        <f t="shared" si="9"/>
        <v>4.2142998848322017</v>
      </c>
      <c r="I48" s="56">
        <f t="shared" si="9"/>
        <v>0</v>
      </c>
      <c r="J48" s="56">
        <f t="shared" si="9"/>
        <v>59.282118276338139</v>
      </c>
      <c r="K48" s="56">
        <f t="shared" si="9"/>
        <v>0</v>
      </c>
      <c r="L48" s="56">
        <f t="shared" si="9"/>
        <v>1.567593757765521</v>
      </c>
      <c r="M48" s="56">
        <f t="shared" si="9"/>
        <v>87.325812877661889</v>
      </c>
    </row>
    <row r="49" spans="1:13" ht="16.5" x14ac:dyDescent="0.2">
      <c r="A49" s="1"/>
      <c r="B49" s="57" t="s">
        <v>57</v>
      </c>
      <c r="C49" s="42">
        <v>113.83147691536239</v>
      </c>
      <c r="D49" s="42">
        <v>26.9945605960399</v>
      </c>
      <c r="E49" s="42">
        <v>0</v>
      </c>
      <c r="F49" s="42">
        <v>0</v>
      </c>
      <c r="G49" s="42">
        <v>55.067818391505938</v>
      </c>
      <c r="H49" s="42">
        <v>4.2142998848322017</v>
      </c>
      <c r="I49" s="42">
        <v>0</v>
      </c>
      <c r="J49" s="42">
        <v>59.282118276338139</v>
      </c>
      <c r="K49" s="42">
        <v>0</v>
      </c>
      <c r="L49" s="42">
        <v>1.567593757765521</v>
      </c>
      <c r="M49" s="42">
        <v>87.325812877661889</v>
      </c>
    </row>
    <row r="50" spans="1:13" ht="8.25" customHeight="1" x14ac:dyDescent="0.2">
      <c r="A50" s="1"/>
      <c r="B50" s="59"/>
      <c r="C50" s="59"/>
      <c r="D50" s="59"/>
      <c r="E50" s="59"/>
      <c r="F50" s="59"/>
      <c r="G50" s="59"/>
      <c r="H50" s="60"/>
      <c r="I50" s="59"/>
      <c r="J50" s="59"/>
      <c r="K50" s="61"/>
      <c r="L50" s="59"/>
      <c r="M50" s="59"/>
    </row>
    <row r="51" spans="1:13" x14ac:dyDescent="0.2">
      <c r="D51" s="7"/>
      <c r="E51" s="7"/>
      <c r="F51" s="7"/>
      <c r="G51" s="7"/>
      <c r="H51" s="62"/>
      <c r="I51" s="52"/>
      <c r="J51" s="7"/>
      <c r="K51" s="62"/>
      <c r="L51" s="7"/>
      <c r="M51" s="7"/>
    </row>
    <row r="52" spans="1:13" x14ac:dyDescent="0.2">
      <c r="B52" s="67" t="s">
        <v>46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2">
      <c r="B53" s="67" t="s">
        <v>47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1:13" ht="29.25" customHeight="1" x14ac:dyDescent="0.2">
      <c r="B54" s="68" t="s">
        <v>55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 x14ac:dyDescent="0.2">
      <c r="B55" s="75" t="s">
        <v>52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</row>
    <row r="56" spans="1:13" x14ac:dyDescent="0.2">
      <c r="B56" s="75" t="s">
        <v>53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1:13" x14ac:dyDescent="0.2">
      <c r="B57" s="75" t="s">
        <v>59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2">
      <c r="B58" s="67" t="s">
        <v>58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</sheetData>
  <mergeCells count="19">
    <mergeCell ref="B57:M57"/>
    <mergeCell ref="B58:M58"/>
    <mergeCell ref="F14:F16"/>
    <mergeCell ref="G14:J14"/>
    <mergeCell ref="B55:M55"/>
    <mergeCell ref="B56:M56"/>
    <mergeCell ref="B12:M12"/>
    <mergeCell ref="B52:M52"/>
    <mergeCell ref="B53:M53"/>
    <mergeCell ref="B54:M54"/>
    <mergeCell ref="B13:M13"/>
    <mergeCell ref="B14:B16"/>
    <mergeCell ref="D14:D15"/>
    <mergeCell ref="E14:E15"/>
    <mergeCell ref="B6:M6"/>
    <mergeCell ref="B7:M7"/>
    <mergeCell ref="B8:M8"/>
    <mergeCell ref="B10:M10"/>
    <mergeCell ref="B11:M11"/>
  </mergeCells>
  <pageMargins left="0.7" right="0.7" top="0.75" bottom="0.75" header="0.3" footer="0.3"/>
  <pageSetup orientation="portrait" r:id="rId1"/>
  <ignoredErrors>
    <ignoredError sqref="C24:M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Saldo-Evolución Jun-25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Manuel Joaquin Federico</dc:creator>
  <cp:lastModifiedBy>Pedro Manuel Joaquin Federico</cp:lastModifiedBy>
  <dcterms:created xsi:type="dcterms:W3CDTF">2020-11-11T17:03:32Z</dcterms:created>
  <dcterms:modified xsi:type="dcterms:W3CDTF">2025-07-28T16:09:34Z</dcterms:modified>
</cp:coreProperties>
</file>